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lassement" sheetId="1" r:id="rId1"/>
    <sheet name="récap par équipe" sheetId="2" r:id="rId2"/>
  </sheets>
  <definedNames>
    <definedName name="_xlnm.Print_Titles" localSheetId="1">'récap par équipe'!$1:$5</definedName>
  </definedNames>
  <calcPr fullCalcOnLoad="1"/>
</workbook>
</file>

<file path=xl/sharedStrings.xml><?xml version="1.0" encoding="utf-8"?>
<sst xmlns="http://schemas.openxmlformats.org/spreadsheetml/2006/main" count="186" uniqueCount="50">
  <si>
    <t>Classement</t>
  </si>
  <si>
    <t>Nombre de points</t>
  </si>
  <si>
    <t>Nombre de matchs</t>
  </si>
  <si>
    <t xml:space="preserve"> joués</t>
  </si>
  <si>
    <t>gagnés</t>
  </si>
  <si>
    <t>nuls</t>
  </si>
  <si>
    <t>perdus</t>
  </si>
  <si>
    <t>forfait</t>
  </si>
  <si>
    <t>Différence</t>
  </si>
  <si>
    <t xml:space="preserve">Buts </t>
  </si>
  <si>
    <t>Ecart</t>
  </si>
  <si>
    <t>pour</t>
  </si>
  <si>
    <t>contre</t>
  </si>
  <si>
    <r>
      <t>ROLLER IN LINE HOCKEY</t>
    </r>
    <r>
      <rPr>
        <sz val="20"/>
        <color indexed="62"/>
        <rFont val="Times New Roman"/>
        <family val="1"/>
      </rPr>
      <t xml:space="preserve"> </t>
    </r>
  </si>
  <si>
    <t>SAISON 2003-2004</t>
  </si>
  <si>
    <t>équipes engagées</t>
  </si>
  <si>
    <t>Match joué = 1</t>
  </si>
  <si>
    <t>équipe rencontrée</t>
  </si>
  <si>
    <t>nombre de match</t>
  </si>
  <si>
    <t>score</t>
  </si>
  <si>
    <t xml:space="preserve">score </t>
  </si>
  <si>
    <t>CLUB</t>
  </si>
  <si>
    <t>Nombre de point</t>
  </si>
  <si>
    <t>match gagné</t>
  </si>
  <si>
    <t>match perdu</t>
  </si>
  <si>
    <t>match nul</t>
  </si>
  <si>
    <t>but +</t>
  </si>
  <si>
    <t>but -</t>
  </si>
  <si>
    <t>total matchs joués</t>
  </si>
  <si>
    <t>nombre de points</t>
  </si>
  <si>
    <t>Nbre de Forfait</t>
  </si>
  <si>
    <t>Nbre matchs gagnés</t>
  </si>
  <si>
    <t>tableau récapitulatif  des matchs du championnat</t>
  </si>
  <si>
    <t>date</t>
  </si>
  <si>
    <t>Nbre matchs nuls</t>
  </si>
  <si>
    <t>Nbre matchs perdus</t>
  </si>
  <si>
    <t>F</t>
  </si>
  <si>
    <t>Championnat Ile de France</t>
  </si>
  <si>
    <r>
      <t>ROLLER IN LINE HOCKEY</t>
    </r>
    <r>
      <rPr>
        <sz val="24"/>
        <color indexed="62"/>
        <rFont val="Times New Roman"/>
        <family val="1"/>
      </rPr>
      <t xml:space="preserve"> </t>
    </r>
  </si>
  <si>
    <t>CATEGORIE :</t>
  </si>
  <si>
    <t xml:space="preserve"> </t>
  </si>
  <si>
    <t xml:space="preserve">POULE A </t>
  </si>
  <si>
    <t>ANDRESY</t>
  </si>
  <si>
    <t>BAILLY 1</t>
  </si>
  <si>
    <t>CACHAN</t>
  </si>
  <si>
    <t>EMERAINVILLE</t>
  </si>
  <si>
    <t>VILLEJUIF</t>
  </si>
  <si>
    <t>Catégorie R1 Poule A</t>
  </si>
  <si>
    <t>SENIOR R1</t>
  </si>
  <si>
    <t>Final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</si>
</sst>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&quot;  &quot;@"/>
  </numFmts>
  <fonts count="27">
    <font>
      <sz val="10"/>
      <name val="Arial"/>
      <family val="0"/>
    </font>
    <font>
      <i/>
      <u val="single"/>
      <sz val="14"/>
      <color indexed="18"/>
      <name val="Arial"/>
      <family val="2"/>
    </font>
    <font>
      <sz val="10"/>
      <name val="Times New Roman"/>
      <family val="1"/>
    </font>
    <font>
      <sz val="20"/>
      <color indexed="44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20"/>
      <color indexed="62"/>
      <name val="Arial Black"/>
      <family val="2"/>
    </font>
    <font>
      <sz val="20"/>
      <color indexed="62"/>
      <name val="Times New Roman"/>
      <family val="1"/>
    </font>
    <font>
      <sz val="10"/>
      <color indexed="62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 Black"/>
      <family val="2"/>
    </font>
    <font>
      <b/>
      <sz val="18"/>
      <color indexed="52"/>
      <name val="Arial"/>
      <family val="2"/>
    </font>
    <font>
      <b/>
      <sz val="20"/>
      <color indexed="10"/>
      <name val="Arial"/>
      <family val="2"/>
    </font>
    <font>
      <b/>
      <sz val="16"/>
      <name val="Arial"/>
      <family val="2"/>
    </font>
    <font>
      <sz val="24"/>
      <color indexed="62"/>
      <name val="Arial Black"/>
      <family val="2"/>
    </font>
    <font>
      <sz val="24"/>
      <color indexed="6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20"/>
      <name val="Arial Black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8"/>
      <color indexed="48"/>
      <name val="Arial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5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74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74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23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0" fillId="0" borderId="28" xfId="0" applyFont="1" applyBorder="1" applyAlignment="1" applyProtection="1">
      <alignment horizontal="center" vertical="center"/>
      <protection/>
    </xf>
    <xf numFmtId="174" fontId="10" fillId="0" borderId="29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174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6" fontId="0" fillId="0" borderId="35" xfId="0" applyNumberFormat="1" applyFont="1" applyBorder="1" applyAlignment="1">
      <alignment horizontal="center" vertical="center"/>
    </xf>
    <xf numFmtId="16" fontId="0" fillId="0" borderId="36" xfId="0" applyNumberFormat="1" applyFont="1" applyBorder="1" applyAlignment="1">
      <alignment horizontal="center" vertical="center"/>
    </xf>
    <xf numFmtId="16" fontId="0" fillId="0" borderId="37" xfId="0" applyNumberFormat="1" applyFont="1" applyBorder="1" applyAlignment="1">
      <alignment horizontal="center" vertical="center"/>
    </xf>
    <xf numFmtId="174" fontId="0" fillId="0" borderId="3" xfId="0" applyNumberFormat="1" applyFont="1" applyBorder="1" applyAlignment="1">
      <alignment vertical="center"/>
    </xf>
    <xf numFmtId="0" fontId="0" fillId="0" borderId="38" xfId="0" applyBorder="1" applyAlignment="1" applyProtection="1">
      <alignment horizontal="center" vertical="center"/>
      <protection/>
    </xf>
    <xf numFmtId="174" fontId="20" fillId="0" borderId="39" xfId="0" applyNumberFormat="1" applyFont="1" applyBorder="1" applyAlignment="1" applyProtection="1">
      <alignment horizont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16" fontId="0" fillId="0" borderId="41" xfId="0" applyNumberFormat="1" applyFont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/>
    </xf>
    <xf numFmtId="174" fontId="10" fillId="0" borderId="43" xfId="0" applyNumberFormat="1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4" borderId="47" xfId="0" applyFont="1" applyFill="1" applyBorder="1" applyAlignment="1" applyProtection="1">
      <alignment horizontal="center" vertical="center"/>
      <protection/>
    </xf>
    <xf numFmtId="174" fontId="10" fillId="4" borderId="48" xfId="0" applyNumberFormat="1" applyFont="1" applyFill="1" applyBorder="1" applyAlignment="1" applyProtection="1">
      <alignment vertical="center"/>
      <protection/>
    </xf>
    <xf numFmtId="174" fontId="10" fillId="5" borderId="29" xfId="0" applyNumberFormat="1" applyFont="1" applyFill="1" applyBorder="1" applyAlignment="1" applyProtection="1">
      <alignment vertical="center"/>
      <protection/>
    </xf>
    <xf numFmtId="0" fontId="0" fillId="4" borderId="49" xfId="0" applyFont="1" applyFill="1" applyBorder="1" applyAlignment="1" applyProtection="1">
      <alignment vertical="center"/>
      <protection/>
    </xf>
    <xf numFmtId="0" fontId="0" fillId="4" borderId="3" xfId="0" applyFont="1" applyFill="1" applyBorder="1" applyAlignment="1" applyProtection="1">
      <alignment vertical="center"/>
      <protection/>
    </xf>
    <xf numFmtId="0" fontId="0" fillId="4" borderId="50" xfId="0" applyFont="1" applyFill="1" applyBorder="1" applyAlignment="1" applyProtection="1">
      <alignment vertical="center"/>
      <protection/>
    </xf>
    <xf numFmtId="0" fontId="0" fillId="4" borderId="48" xfId="0" applyFont="1" applyFill="1" applyBorder="1" applyAlignment="1" applyProtection="1">
      <alignment vertical="center"/>
      <protection/>
    </xf>
    <xf numFmtId="0" fontId="0" fillId="4" borderId="51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16" fontId="19" fillId="6" borderId="18" xfId="0" applyNumberFormat="1" applyFont="1" applyFill="1" applyBorder="1" applyAlignment="1" applyProtection="1">
      <alignment horizontal="right" vertical="center"/>
      <protection/>
    </xf>
    <xf numFmtId="16" fontId="19" fillId="6" borderId="55" xfId="0" applyNumberFormat="1" applyFont="1" applyFill="1" applyBorder="1" applyAlignment="1" applyProtection="1">
      <alignment horizontal="right" vertical="center"/>
      <protection/>
    </xf>
    <xf numFmtId="16" fontId="19" fillId="6" borderId="55" xfId="0" applyNumberFormat="1" applyFont="1" applyFill="1" applyBorder="1" applyAlignment="1" applyProtection="1">
      <alignment horizontal="left" vertical="center"/>
      <protection/>
    </xf>
    <xf numFmtId="16" fontId="19" fillId="6" borderId="21" xfId="0" applyNumberFormat="1" applyFont="1" applyFill="1" applyBorder="1" applyAlignment="1" applyProtection="1">
      <alignment horizontal="left" vertical="center"/>
      <protection/>
    </xf>
    <xf numFmtId="0" fontId="21" fillId="0" borderId="39" xfId="0" applyFont="1" applyFill="1" applyBorder="1" applyAlignment="1" applyProtection="1">
      <alignment horizontal="right" vertical="center"/>
      <protection/>
    </xf>
    <xf numFmtId="0" fontId="25" fillId="0" borderId="39" xfId="0" applyFont="1" applyBorder="1" applyAlignment="1" applyProtection="1">
      <alignment horizontal="left" vertical="center"/>
      <protection/>
    </xf>
    <xf numFmtId="0" fontId="0" fillId="2" borderId="16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228600</xdr:colOff>
      <xdr:row>1</xdr:row>
      <xdr:rowOff>533400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257300" y="819150"/>
          <a:ext cx="65055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tabSelected="1" workbookViewId="0" topLeftCell="A1">
      <selection activeCell="C4" sqref="C4"/>
    </sheetView>
  </sheetViews>
  <sheetFormatPr defaultColWidth="11.421875" defaultRowHeight="12.75"/>
  <cols>
    <col min="1" max="1" width="11.421875" style="57" customWidth="1"/>
    <col min="2" max="2" width="11.421875" style="58" customWidth="1"/>
    <col min="3" max="3" width="20.7109375" style="57" customWidth="1"/>
    <col min="4" max="12" width="8.7109375" style="57" customWidth="1"/>
    <col min="13" max="16384" width="11.421875" style="57" customWidth="1"/>
  </cols>
  <sheetData>
    <row r="1" spans="6:13" ht="49.5" customHeight="1">
      <c r="F1" s="59"/>
      <c r="G1" s="59"/>
      <c r="H1" s="59"/>
      <c r="I1" s="59"/>
      <c r="M1" s="60" t="s">
        <v>38</v>
      </c>
    </row>
    <row r="2" spans="9:13" ht="49.5" customHeight="1">
      <c r="I2" s="61"/>
      <c r="M2" s="62" t="s">
        <v>37</v>
      </c>
    </row>
    <row r="3" spans="3:13" ht="49.5" customHeight="1">
      <c r="C3" s="57" t="s">
        <v>40</v>
      </c>
      <c r="G3" s="124"/>
      <c r="H3" s="124"/>
      <c r="I3" s="124"/>
      <c r="J3" s="124"/>
      <c r="K3" s="125"/>
      <c r="L3" s="125"/>
      <c r="M3" s="125"/>
    </row>
    <row r="4" spans="9:13" ht="49.5" customHeight="1" thickBot="1">
      <c r="I4" s="63"/>
      <c r="J4" s="65"/>
      <c r="K4" s="92"/>
      <c r="L4" s="65"/>
      <c r="M4" s="64"/>
    </row>
    <row r="5" spans="2:13" ht="37.5" customHeight="1" thickBot="1">
      <c r="B5" s="66" t="s">
        <v>14</v>
      </c>
      <c r="D5" s="126" t="s">
        <v>0</v>
      </c>
      <c r="E5" s="127"/>
      <c r="F5" s="128" t="s">
        <v>49</v>
      </c>
      <c r="G5" s="129"/>
      <c r="I5" s="63"/>
      <c r="J5" s="93"/>
      <c r="K5" s="65"/>
      <c r="L5" s="65"/>
      <c r="M5" s="65"/>
    </row>
    <row r="6" spans="2:12" ht="49.5" customHeight="1" thickBot="1">
      <c r="B6" s="98"/>
      <c r="C6" s="99" t="s">
        <v>41</v>
      </c>
      <c r="D6" s="130" t="s">
        <v>39</v>
      </c>
      <c r="E6" s="130"/>
      <c r="F6" s="130"/>
      <c r="G6" s="130"/>
      <c r="H6" s="131" t="s">
        <v>48</v>
      </c>
      <c r="I6" s="131"/>
      <c r="J6" s="131"/>
      <c r="K6" s="100"/>
      <c r="L6" s="101"/>
    </row>
    <row r="7" spans="2:12" ht="49.5" customHeight="1">
      <c r="B7" s="67" t="s">
        <v>0</v>
      </c>
      <c r="C7" s="68" t="s">
        <v>15</v>
      </c>
      <c r="D7" s="69" t="s">
        <v>1</v>
      </c>
      <c r="E7" s="121" t="s">
        <v>2</v>
      </c>
      <c r="F7" s="122"/>
      <c r="G7" s="122"/>
      <c r="H7" s="122"/>
      <c r="I7" s="123"/>
      <c r="J7" s="119" t="s">
        <v>9</v>
      </c>
      <c r="K7" s="120"/>
      <c r="L7" s="70" t="s">
        <v>10</v>
      </c>
    </row>
    <row r="8" spans="2:12" s="71" customFormat="1" ht="24.75" customHeight="1" thickBot="1">
      <c r="B8" s="72"/>
      <c r="C8" s="73"/>
      <c r="D8" s="74"/>
      <c r="E8" s="75" t="s">
        <v>3</v>
      </c>
      <c r="F8" s="76" t="s">
        <v>4</v>
      </c>
      <c r="G8" s="77" t="s">
        <v>5</v>
      </c>
      <c r="H8" s="77" t="s">
        <v>6</v>
      </c>
      <c r="I8" s="78" t="s">
        <v>7</v>
      </c>
      <c r="J8" s="73" t="s">
        <v>11</v>
      </c>
      <c r="K8" s="74" t="s">
        <v>12</v>
      </c>
      <c r="L8" s="79"/>
    </row>
    <row r="9" spans="2:12" ht="24.75" customHeight="1">
      <c r="B9" s="111">
        <v>1</v>
      </c>
      <c r="C9" s="112" t="s">
        <v>42</v>
      </c>
      <c r="D9" s="114">
        <f>+'récap par équipe'!J18</f>
        <v>21</v>
      </c>
      <c r="E9" s="115">
        <f>+'récap par équipe'!D17</f>
        <v>8</v>
      </c>
      <c r="F9" s="116">
        <f>+'récap par équipe'!H19</f>
        <v>6</v>
      </c>
      <c r="G9" s="116">
        <f>+'récap par équipe'!I19</f>
        <v>1</v>
      </c>
      <c r="H9" s="116">
        <f>+'récap par équipe'!J19</f>
        <v>1</v>
      </c>
      <c r="I9" s="116">
        <f>+'récap par équipe'!K19</f>
        <v>0</v>
      </c>
      <c r="J9" s="117">
        <f>+'récap par équipe'!E17</f>
        <v>57</v>
      </c>
      <c r="K9" s="114">
        <f>+'récap par équipe'!G17</f>
        <v>25</v>
      </c>
      <c r="L9" s="118">
        <f>+J9-K9</f>
        <v>32</v>
      </c>
    </row>
    <row r="10" spans="2:12" ht="24.75" customHeight="1">
      <c r="B10" s="80">
        <v>2</v>
      </c>
      <c r="C10" s="113" t="s">
        <v>43</v>
      </c>
      <c r="D10" s="82">
        <f>+'récap par équipe'!J34</f>
        <v>19</v>
      </c>
      <c r="E10" s="83">
        <f>+'récap par équipe'!D33</f>
        <v>8</v>
      </c>
      <c r="F10" s="84">
        <f>+'récap par équipe'!H35</f>
        <v>5</v>
      </c>
      <c r="G10" s="84">
        <f>+'récap par équipe'!I35</f>
        <v>1</v>
      </c>
      <c r="H10" s="84">
        <f>+'récap par équipe'!J35</f>
        <v>2</v>
      </c>
      <c r="I10" s="84">
        <f>+'récap par équipe'!K35</f>
        <v>0</v>
      </c>
      <c r="J10" s="85">
        <f>+'récap par équipe'!E33</f>
        <v>37</v>
      </c>
      <c r="K10" s="82">
        <f>+'récap par équipe'!G33</f>
        <v>35</v>
      </c>
      <c r="L10" s="86">
        <f>+J10-K10</f>
        <v>2</v>
      </c>
    </row>
    <row r="11" spans="2:12" ht="24.75" customHeight="1">
      <c r="B11" s="80">
        <v>3</v>
      </c>
      <c r="C11" s="81" t="s">
        <v>46</v>
      </c>
      <c r="D11" s="82">
        <f>+'récap par équipe'!J83</f>
        <v>16</v>
      </c>
      <c r="E11" s="83">
        <f>+'récap par équipe'!D82</f>
        <v>8</v>
      </c>
      <c r="F11" s="84">
        <f>+'récap par équipe'!H84</f>
        <v>4</v>
      </c>
      <c r="G11" s="84">
        <f>+'récap par équipe'!I84</f>
        <v>0</v>
      </c>
      <c r="H11" s="84">
        <f>+'récap par équipe'!J84</f>
        <v>4</v>
      </c>
      <c r="I11" s="84">
        <f>+'récap par équipe'!K84</f>
        <v>0</v>
      </c>
      <c r="J11" s="85">
        <f>+'récap par équipe'!E82</f>
        <v>37</v>
      </c>
      <c r="K11" s="82">
        <f>+'récap par équipe'!G82</f>
        <v>32</v>
      </c>
      <c r="L11" s="86">
        <f>+J11-K11</f>
        <v>5</v>
      </c>
    </row>
    <row r="12" spans="2:12" ht="24.75" customHeight="1">
      <c r="B12" s="80">
        <v>4</v>
      </c>
      <c r="C12" s="81" t="s">
        <v>45</v>
      </c>
      <c r="D12" s="82">
        <f>+'récap par équipe'!J66</f>
        <v>13</v>
      </c>
      <c r="E12" s="83">
        <f>+'récap par équipe'!D65</f>
        <v>8</v>
      </c>
      <c r="F12" s="84">
        <f>+'récap par équipe'!H67</f>
        <v>3</v>
      </c>
      <c r="G12" s="84">
        <f>+'récap par équipe'!I67</f>
        <v>0</v>
      </c>
      <c r="H12" s="84">
        <f>+'récap par équipe'!J67</f>
        <v>4</v>
      </c>
      <c r="I12" s="84">
        <f>+'récap par équipe'!K67</f>
        <v>1</v>
      </c>
      <c r="J12" s="85">
        <f>+'récap par équipe'!E65</f>
        <v>29</v>
      </c>
      <c r="K12" s="82">
        <f>+'récap par équipe'!G65</f>
        <v>34</v>
      </c>
      <c r="L12" s="86">
        <f>+J12-K12</f>
        <v>-5</v>
      </c>
    </row>
    <row r="13" spans="2:12" ht="24.75" customHeight="1" thickBot="1">
      <c r="B13" s="104">
        <v>5</v>
      </c>
      <c r="C13" s="105" t="s">
        <v>44</v>
      </c>
      <c r="D13" s="106">
        <f>+'récap par équipe'!J50</f>
        <v>9</v>
      </c>
      <c r="E13" s="107">
        <f>+'récap par équipe'!D49</f>
        <v>8</v>
      </c>
      <c r="F13" s="108">
        <f>+'récap par équipe'!H51</f>
        <v>1</v>
      </c>
      <c r="G13" s="108">
        <f>+'récap par équipe'!I51</f>
        <v>0</v>
      </c>
      <c r="H13" s="108">
        <f>+'récap par équipe'!J51</f>
        <v>6</v>
      </c>
      <c r="I13" s="108">
        <f>+'récap par équipe'!K51</f>
        <v>1</v>
      </c>
      <c r="J13" s="109">
        <f>+'récap par équipe'!E49</f>
        <v>30</v>
      </c>
      <c r="K13" s="106">
        <f>+'récap par équipe'!G49</f>
        <v>64</v>
      </c>
      <c r="L13" s="110">
        <f>+J13-K13</f>
        <v>-34</v>
      </c>
    </row>
  </sheetData>
  <sheetProtection password="D555" sheet="1" objects="1" scenarios="1"/>
  <mergeCells count="8">
    <mergeCell ref="J7:K7"/>
    <mergeCell ref="E7:I7"/>
    <mergeCell ref="G3:J3"/>
    <mergeCell ref="K3:M3"/>
    <mergeCell ref="D5:E5"/>
    <mergeCell ref="F5:G5"/>
    <mergeCell ref="D6:G6"/>
    <mergeCell ref="H6:J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="75" zoomScaleNormal="75" workbookViewId="0" topLeftCell="A1">
      <selection activeCell="G81" sqref="G81"/>
    </sheetView>
  </sheetViews>
  <sheetFormatPr defaultColWidth="11.421875" defaultRowHeight="12.75"/>
  <cols>
    <col min="1" max="1" width="6.7109375" style="2" customWidth="1"/>
    <col min="2" max="3" width="11.421875" style="2" customWidth="1"/>
    <col min="4" max="4" width="9.7109375" style="3" customWidth="1"/>
    <col min="5" max="5" width="15.7109375" style="3" customWidth="1"/>
    <col min="6" max="6" width="15.7109375" style="2" customWidth="1"/>
    <col min="7" max="11" width="11.421875" style="3" customWidth="1"/>
    <col min="12" max="12" width="6.7109375" style="2" customWidth="1"/>
    <col min="13" max="16384" width="11.421875" style="2" customWidth="1"/>
  </cols>
  <sheetData>
    <row r="1" spans="1:12" s="7" customFormat="1" ht="31.5">
      <c r="A1" s="50" t="s">
        <v>13</v>
      </c>
      <c r="B1" s="4"/>
      <c r="C1" s="4"/>
      <c r="D1" s="5"/>
      <c r="E1" s="5"/>
      <c r="F1" s="6"/>
      <c r="G1" s="5"/>
      <c r="H1" s="5"/>
      <c r="I1" s="5"/>
      <c r="J1" s="5"/>
      <c r="K1" s="5"/>
      <c r="L1" s="49" t="s">
        <v>37</v>
      </c>
    </row>
    <row r="2" spans="1:12" ht="20.25">
      <c r="A2" s="52" t="s">
        <v>14</v>
      </c>
      <c r="B2" s="8"/>
      <c r="C2" s="8"/>
      <c r="D2" s="9"/>
      <c r="E2" s="9"/>
      <c r="F2" s="7"/>
      <c r="G2" s="9"/>
      <c r="H2" s="9"/>
      <c r="I2" s="9"/>
      <c r="J2" s="9"/>
      <c r="K2" s="9"/>
      <c r="L2" s="51" t="s">
        <v>47</v>
      </c>
    </row>
    <row r="3" ht="12.75">
      <c r="M3" s="10"/>
    </row>
    <row r="4" spans="1:11" s="11" customFormat="1" ht="24.75" customHeight="1">
      <c r="A4" s="2"/>
      <c r="C4" s="140" t="s">
        <v>32</v>
      </c>
      <c r="D4" s="140"/>
      <c r="E4" s="140"/>
      <c r="F4" s="140"/>
      <c r="G4" s="140"/>
      <c r="H4" s="140"/>
      <c r="I4" s="140"/>
      <c r="J4" s="141"/>
      <c r="K4" s="38"/>
    </row>
    <row r="5" spans="4:12" s="11" customFormat="1" ht="25.5">
      <c r="D5" s="12"/>
      <c r="E5" s="12"/>
      <c r="G5" s="12"/>
      <c r="H5" s="12"/>
      <c r="I5" s="12"/>
      <c r="J5" s="12"/>
      <c r="K5" s="12"/>
      <c r="L5" s="39"/>
    </row>
    <row r="6" ht="19.5" customHeight="1" thickBot="1">
      <c r="L6" s="40" t="s">
        <v>42</v>
      </c>
    </row>
    <row r="7" spans="2:13" s="13" customFormat="1" ht="19.5" customHeight="1">
      <c r="B7" s="134" t="s">
        <v>18</v>
      </c>
      <c r="C7" s="138" t="s">
        <v>33</v>
      </c>
      <c r="D7" s="136" t="s">
        <v>16</v>
      </c>
      <c r="E7" s="18" t="s">
        <v>20</v>
      </c>
      <c r="F7" s="136" t="s">
        <v>17</v>
      </c>
      <c r="G7" s="136"/>
      <c r="H7" s="136" t="s">
        <v>22</v>
      </c>
      <c r="I7" s="136"/>
      <c r="J7" s="136"/>
      <c r="K7" s="19"/>
      <c r="L7" s="14"/>
      <c r="M7" s="14"/>
    </row>
    <row r="8" spans="2:13" s="13" customFormat="1" ht="30" customHeight="1" thickBot="1">
      <c r="B8" s="135"/>
      <c r="C8" s="139"/>
      <c r="D8" s="137"/>
      <c r="E8" s="1" t="str">
        <f>+L6</f>
        <v>ANDRESY</v>
      </c>
      <c r="F8" s="1" t="s">
        <v>21</v>
      </c>
      <c r="G8" s="1" t="s">
        <v>19</v>
      </c>
      <c r="H8" s="1" t="s">
        <v>23</v>
      </c>
      <c r="I8" s="1" t="s">
        <v>25</v>
      </c>
      <c r="J8" s="1" t="s">
        <v>24</v>
      </c>
      <c r="K8" s="20" t="s">
        <v>7</v>
      </c>
      <c r="L8" s="14"/>
      <c r="M8" s="14"/>
    </row>
    <row r="9" spans="2:11" ht="19.5" customHeight="1">
      <c r="B9" s="44">
        <v>1</v>
      </c>
      <c r="C9" s="94">
        <v>37913</v>
      </c>
      <c r="D9" s="45">
        <f>IF(E9="r"," ",IF(G9="r"," ",1))</f>
        <v>1</v>
      </c>
      <c r="E9" s="87">
        <v>5</v>
      </c>
      <c r="F9" s="88" t="s">
        <v>45</v>
      </c>
      <c r="G9" s="87">
        <v>3</v>
      </c>
      <c r="H9" s="17">
        <f>IF(E9="F"," ",IF(G9="f",3,IF(E9&gt;G9,3," ")))</f>
        <v>3</v>
      </c>
      <c r="I9" s="45" t="str">
        <f aca="true" t="shared" si="0" ref="I9:I16">IF(E9="r"," ",IF(G9=E9,2," "))</f>
        <v> </v>
      </c>
      <c r="J9" s="17" t="str">
        <f>IF(G9="F"," ",IF(E9&lt;G9,1," "))</f>
        <v> </v>
      </c>
      <c r="K9" s="48" t="str">
        <f>IF(E9="F",1,"  ")</f>
        <v>  </v>
      </c>
    </row>
    <row r="10" spans="2:11" ht="19.5" customHeight="1">
      <c r="B10" s="22">
        <v>2</v>
      </c>
      <c r="C10" s="95">
        <v>37941</v>
      </c>
      <c r="D10" s="17">
        <f>IF(E10="r"," ",IF(G10="r"," ",1))</f>
        <v>1</v>
      </c>
      <c r="E10" s="54">
        <v>8</v>
      </c>
      <c r="F10" s="16" t="s">
        <v>46</v>
      </c>
      <c r="G10" s="54">
        <v>2</v>
      </c>
      <c r="H10" s="17">
        <f aca="true" t="shared" si="1" ref="H10:H16">IF(E10="F"," ",IF(G10="f",3,IF(E10&gt;G10,3," ")))</f>
        <v>3</v>
      </c>
      <c r="I10" s="15" t="str">
        <f t="shared" si="0"/>
        <v> </v>
      </c>
      <c r="J10" s="17" t="str">
        <f aca="true" t="shared" si="2" ref="J10:J16">IF(G10="F"," ",IF(E10&lt;G10,1," "))</f>
        <v> </v>
      </c>
      <c r="K10" s="23" t="str">
        <f aca="true" t="shared" si="3" ref="K10:K16">IF(E10="F",1,"  ")</f>
        <v>  </v>
      </c>
    </row>
    <row r="11" spans="2:11" ht="19.5" customHeight="1">
      <c r="B11" s="22">
        <v>3</v>
      </c>
      <c r="C11" s="95">
        <v>37969</v>
      </c>
      <c r="D11" s="17">
        <f aca="true" t="shared" si="4" ref="D11:D16">IF(E11="r"," ",IF(G11="r"," ",1))</f>
        <v>1</v>
      </c>
      <c r="E11" s="54">
        <v>5</v>
      </c>
      <c r="F11" s="16" t="s">
        <v>43</v>
      </c>
      <c r="G11" s="54">
        <v>5</v>
      </c>
      <c r="H11" s="17" t="str">
        <f t="shared" si="1"/>
        <v> </v>
      </c>
      <c r="I11" s="17">
        <f t="shared" si="0"/>
        <v>2</v>
      </c>
      <c r="J11" s="17" t="str">
        <f t="shared" si="2"/>
        <v> </v>
      </c>
      <c r="K11" s="23" t="str">
        <f t="shared" si="3"/>
        <v>  </v>
      </c>
    </row>
    <row r="12" spans="2:11" ht="19.5" customHeight="1">
      <c r="B12" s="22">
        <v>4</v>
      </c>
      <c r="C12" s="95">
        <v>37653</v>
      </c>
      <c r="D12" s="17">
        <f t="shared" si="4"/>
        <v>1</v>
      </c>
      <c r="E12" s="54">
        <v>12</v>
      </c>
      <c r="F12" s="16" t="s">
        <v>44</v>
      </c>
      <c r="G12" s="54">
        <v>5</v>
      </c>
      <c r="H12" s="17">
        <f t="shared" si="1"/>
        <v>3</v>
      </c>
      <c r="I12" s="17" t="str">
        <f t="shared" si="0"/>
        <v> </v>
      </c>
      <c r="J12" s="17" t="str">
        <f t="shared" si="2"/>
        <v> </v>
      </c>
      <c r="K12" s="23" t="str">
        <f t="shared" si="3"/>
        <v>  </v>
      </c>
    </row>
    <row r="13" spans="2:11" ht="19.5" customHeight="1">
      <c r="B13" s="22">
        <v>5</v>
      </c>
      <c r="C13" s="95">
        <v>37660</v>
      </c>
      <c r="D13" s="17">
        <f t="shared" si="4"/>
        <v>1</v>
      </c>
      <c r="E13" s="54">
        <v>13</v>
      </c>
      <c r="F13" s="16" t="s">
        <v>44</v>
      </c>
      <c r="G13" s="54">
        <v>0</v>
      </c>
      <c r="H13" s="17">
        <f t="shared" si="1"/>
        <v>3</v>
      </c>
      <c r="I13" s="17" t="str">
        <f t="shared" si="0"/>
        <v> </v>
      </c>
      <c r="J13" s="17" t="str">
        <f t="shared" si="2"/>
        <v> </v>
      </c>
      <c r="K13" s="23" t="str">
        <f t="shared" si="3"/>
        <v>  </v>
      </c>
    </row>
    <row r="14" spans="2:11" ht="19.5" customHeight="1">
      <c r="B14" s="22">
        <v>6</v>
      </c>
      <c r="C14" s="95">
        <v>37660</v>
      </c>
      <c r="D14" s="17">
        <f t="shared" si="4"/>
        <v>1</v>
      </c>
      <c r="E14" s="54">
        <v>7</v>
      </c>
      <c r="F14" s="16" t="s">
        <v>45</v>
      </c>
      <c r="G14" s="54">
        <v>0</v>
      </c>
      <c r="H14" s="17">
        <f t="shared" si="1"/>
        <v>3</v>
      </c>
      <c r="I14" s="17" t="str">
        <f t="shared" si="0"/>
        <v> </v>
      </c>
      <c r="J14" s="17" t="str">
        <f t="shared" si="2"/>
        <v> </v>
      </c>
      <c r="K14" s="23" t="str">
        <f t="shared" si="3"/>
        <v>  </v>
      </c>
    </row>
    <row r="15" spans="2:11" ht="19.5" customHeight="1">
      <c r="B15" s="22">
        <v>7</v>
      </c>
      <c r="C15" s="95">
        <v>37687</v>
      </c>
      <c r="D15" s="17">
        <f t="shared" si="4"/>
        <v>1</v>
      </c>
      <c r="E15" s="54">
        <v>3</v>
      </c>
      <c r="F15" s="16" t="s">
        <v>43</v>
      </c>
      <c r="G15" s="54">
        <v>7</v>
      </c>
      <c r="H15" s="17" t="str">
        <f t="shared" si="1"/>
        <v> </v>
      </c>
      <c r="I15" s="17" t="str">
        <f t="shared" si="0"/>
        <v> </v>
      </c>
      <c r="J15" s="17">
        <f t="shared" si="2"/>
        <v>1</v>
      </c>
      <c r="K15" s="23" t="str">
        <f t="shared" si="3"/>
        <v>  </v>
      </c>
    </row>
    <row r="16" spans="2:11" ht="19.5" customHeight="1" thickBot="1">
      <c r="B16" s="24">
        <v>8</v>
      </c>
      <c r="C16" s="95">
        <v>37694</v>
      </c>
      <c r="D16" s="25">
        <f t="shared" si="4"/>
        <v>1</v>
      </c>
      <c r="E16" s="55">
        <v>4</v>
      </c>
      <c r="F16" s="16" t="s">
        <v>46</v>
      </c>
      <c r="G16" s="55">
        <v>3</v>
      </c>
      <c r="H16" s="25">
        <f t="shared" si="1"/>
        <v>3</v>
      </c>
      <c r="I16" s="25" t="str">
        <f t="shared" si="0"/>
        <v> </v>
      </c>
      <c r="J16" s="25" t="str">
        <f t="shared" si="2"/>
        <v> </v>
      </c>
      <c r="K16" s="26" t="str">
        <f t="shared" si="3"/>
        <v>  </v>
      </c>
    </row>
    <row r="17" spans="2:11" ht="19.5" customHeight="1" thickBot="1">
      <c r="B17" s="3"/>
      <c r="C17" s="3"/>
      <c r="D17" s="43">
        <f>SUM(D9:D16)</f>
        <v>8</v>
      </c>
      <c r="E17" s="43">
        <f>SUM(E9:E16)</f>
        <v>57</v>
      </c>
      <c r="F17" s="35"/>
      <c r="G17" s="43">
        <f>SUM(G9:G16)</f>
        <v>25</v>
      </c>
      <c r="H17" s="21">
        <f>SUM(H9:H16)</f>
        <v>18</v>
      </c>
      <c r="I17" s="17">
        <f>SUM(I9:I16)</f>
        <v>2</v>
      </c>
      <c r="J17" s="89">
        <f>SUM(J9:J16)</f>
        <v>1</v>
      </c>
      <c r="K17" s="132"/>
    </row>
    <row r="18" spans="2:11" ht="39.75" customHeight="1" thickBot="1">
      <c r="B18" s="3"/>
      <c r="C18" s="3"/>
      <c r="D18" s="29" t="s">
        <v>28</v>
      </c>
      <c r="E18" s="30" t="s">
        <v>26</v>
      </c>
      <c r="F18" s="27" t="s">
        <v>8</v>
      </c>
      <c r="G18" s="31" t="s">
        <v>27</v>
      </c>
      <c r="H18" s="32"/>
      <c r="I18" s="33" t="s">
        <v>29</v>
      </c>
      <c r="J18" s="34">
        <f>SUM(H17:J17)</f>
        <v>21</v>
      </c>
      <c r="K18" s="133"/>
    </row>
    <row r="19" spans="2:11" ht="19.5" customHeight="1" thickBot="1">
      <c r="B19" s="3"/>
      <c r="C19" s="3"/>
      <c r="F19" s="28">
        <f>+E17-G17</f>
        <v>32</v>
      </c>
      <c r="H19" s="27">
        <f>+H17/3</f>
        <v>6</v>
      </c>
      <c r="I19" s="27">
        <f>+I17/2</f>
        <v>1</v>
      </c>
      <c r="J19" s="36">
        <f>+J17</f>
        <v>1</v>
      </c>
      <c r="K19" s="27">
        <f>SUM(K10:K16)</f>
        <v>0</v>
      </c>
    </row>
    <row r="20" spans="8:11" ht="39.75" customHeight="1" thickBot="1">
      <c r="H20" s="29" t="s">
        <v>31</v>
      </c>
      <c r="I20" s="29" t="s">
        <v>34</v>
      </c>
      <c r="J20" s="37" t="s">
        <v>35</v>
      </c>
      <c r="K20" s="29" t="s">
        <v>30</v>
      </c>
    </row>
    <row r="21" ht="19.5" customHeight="1"/>
    <row r="22" ht="19.5" customHeight="1" thickBot="1">
      <c r="L22" s="40" t="s">
        <v>43</v>
      </c>
    </row>
    <row r="23" spans="1:12" ht="19.5" customHeight="1">
      <c r="A23" s="13"/>
      <c r="B23" s="134" t="s">
        <v>18</v>
      </c>
      <c r="C23" s="138" t="s">
        <v>33</v>
      </c>
      <c r="D23" s="136" t="s">
        <v>16</v>
      </c>
      <c r="E23" s="18" t="s">
        <v>20</v>
      </c>
      <c r="F23" s="136" t="s">
        <v>17</v>
      </c>
      <c r="G23" s="136"/>
      <c r="H23" s="136" t="s">
        <v>22</v>
      </c>
      <c r="I23" s="136"/>
      <c r="J23" s="136"/>
      <c r="K23" s="19"/>
      <c r="L23" s="14"/>
    </row>
    <row r="24" spans="1:12" ht="30" customHeight="1" thickBot="1">
      <c r="A24" s="13"/>
      <c r="B24" s="135"/>
      <c r="C24" s="139"/>
      <c r="D24" s="137"/>
      <c r="E24" s="1" t="str">
        <f>+L22</f>
        <v>BAILLY 1</v>
      </c>
      <c r="F24" s="1" t="s">
        <v>21</v>
      </c>
      <c r="G24" s="1" t="s">
        <v>19</v>
      </c>
      <c r="H24" s="1" t="s">
        <v>23</v>
      </c>
      <c r="I24" s="1" t="s">
        <v>25</v>
      </c>
      <c r="J24" s="1" t="s">
        <v>24</v>
      </c>
      <c r="K24" s="20" t="s">
        <v>7</v>
      </c>
      <c r="L24" s="14"/>
    </row>
    <row r="25" spans="2:11" ht="19.5" customHeight="1">
      <c r="B25" s="22">
        <v>1</v>
      </c>
      <c r="C25" s="95">
        <v>37934</v>
      </c>
      <c r="D25" s="17">
        <f aca="true" t="shared" si="5" ref="D25:D32">IF(E25="r"," ",IF(G25="r"," ",1))</f>
        <v>1</v>
      </c>
      <c r="E25" s="54">
        <v>7</v>
      </c>
      <c r="F25" s="16" t="s">
        <v>44</v>
      </c>
      <c r="G25" s="54">
        <v>10</v>
      </c>
      <c r="H25" s="17" t="str">
        <f aca="true" t="shared" si="6" ref="H25:H32">IF(E25="F"," ",IF(G25="f",3,IF(E25&gt;G25,3," ")))</f>
        <v> </v>
      </c>
      <c r="I25" s="15" t="str">
        <f aca="true" t="shared" si="7" ref="I25:I32">IF(E25="r"," ",IF(G25=E25,2," "))</f>
        <v> </v>
      </c>
      <c r="J25" s="17">
        <f aca="true" t="shared" si="8" ref="J25:J32">IF(G25="F"," ",IF(E25&lt;G25,1," "))</f>
        <v>1</v>
      </c>
      <c r="K25" s="23" t="str">
        <f aca="true" t="shared" si="9" ref="K25:K32">IF(E25="F",1,"  ")</f>
        <v>  </v>
      </c>
    </row>
    <row r="26" spans="2:11" ht="19.5" customHeight="1">
      <c r="B26" s="22">
        <v>2</v>
      </c>
      <c r="C26" s="95">
        <v>37948</v>
      </c>
      <c r="D26" s="17">
        <f t="shared" si="5"/>
        <v>1</v>
      </c>
      <c r="E26" s="54">
        <v>5</v>
      </c>
      <c r="F26" s="16" t="s">
        <v>46</v>
      </c>
      <c r="G26" s="54">
        <v>4</v>
      </c>
      <c r="H26" s="90">
        <f t="shared" si="6"/>
        <v>3</v>
      </c>
      <c r="I26" s="90" t="str">
        <f t="shared" si="7"/>
        <v> </v>
      </c>
      <c r="J26" s="90" t="str">
        <f t="shared" si="8"/>
        <v> </v>
      </c>
      <c r="K26" s="91" t="str">
        <f t="shared" si="9"/>
        <v>  </v>
      </c>
    </row>
    <row r="27" spans="2:11" ht="19.5" customHeight="1">
      <c r="B27" s="22">
        <v>3</v>
      </c>
      <c r="C27" s="95">
        <v>37962</v>
      </c>
      <c r="D27" s="17">
        <f t="shared" si="5"/>
        <v>1</v>
      </c>
      <c r="E27" s="54">
        <v>5</v>
      </c>
      <c r="F27" s="16" t="s">
        <v>45</v>
      </c>
      <c r="G27" s="54">
        <v>2</v>
      </c>
      <c r="H27" s="17">
        <f t="shared" si="6"/>
        <v>3</v>
      </c>
      <c r="I27" s="17" t="str">
        <f t="shared" si="7"/>
        <v> </v>
      </c>
      <c r="J27" s="17" t="str">
        <f t="shared" si="8"/>
        <v> </v>
      </c>
      <c r="K27" s="23" t="str">
        <f t="shared" si="9"/>
        <v>  </v>
      </c>
    </row>
    <row r="28" spans="2:11" ht="19.5" customHeight="1">
      <c r="B28" s="22">
        <v>4</v>
      </c>
      <c r="C28" s="95">
        <v>37969</v>
      </c>
      <c r="D28" s="17">
        <f t="shared" si="5"/>
        <v>1</v>
      </c>
      <c r="E28" s="54">
        <v>5</v>
      </c>
      <c r="F28" s="16" t="s">
        <v>42</v>
      </c>
      <c r="G28" s="54">
        <v>5</v>
      </c>
      <c r="H28" s="17" t="str">
        <f t="shared" si="6"/>
        <v> </v>
      </c>
      <c r="I28" s="17">
        <f t="shared" si="7"/>
        <v>2</v>
      </c>
      <c r="J28" s="17" t="str">
        <f t="shared" si="8"/>
        <v> </v>
      </c>
      <c r="K28" s="23" t="str">
        <f t="shared" si="9"/>
        <v>  </v>
      </c>
    </row>
    <row r="29" spans="2:11" ht="19.5" customHeight="1">
      <c r="B29" s="22">
        <v>5</v>
      </c>
      <c r="C29" s="95">
        <v>37639</v>
      </c>
      <c r="D29" s="17">
        <f t="shared" si="5"/>
        <v>1</v>
      </c>
      <c r="E29" s="54">
        <v>3</v>
      </c>
      <c r="F29" s="16" t="s">
        <v>45</v>
      </c>
      <c r="G29" s="54">
        <v>2</v>
      </c>
      <c r="H29" s="17">
        <f t="shared" si="6"/>
        <v>3</v>
      </c>
      <c r="I29" s="17" t="str">
        <f t="shared" si="7"/>
        <v> </v>
      </c>
      <c r="J29" s="17" t="str">
        <f t="shared" si="8"/>
        <v> </v>
      </c>
      <c r="K29" s="23" t="str">
        <f t="shared" si="9"/>
        <v>  </v>
      </c>
    </row>
    <row r="30" spans="2:11" ht="19.5" customHeight="1">
      <c r="B30" s="22">
        <v>6</v>
      </c>
      <c r="C30" s="95">
        <v>37660</v>
      </c>
      <c r="D30" s="17">
        <f t="shared" si="5"/>
        <v>1</v>
      </c>
      <c r="E30" s="54">
        <v>0</v>
      </c>
      <c r="F30" s="16" t="s">
        <v>46</v>
      </c>
      <c r="G30" s="54">
        <v>9</v>
      </c>
      <c r="H30" s="17" t="str">
        <f t="shared" si="6"/>
        <v> </v>
      </c>
      <c r="I30" s="17" t="str">
        <f t="shared" si="7"/>
        <v> </v>
      </c>
      <c r="J30" s="17">
        <f t="shared" si="8"/>
        <v>1</v>
      </c>
      <c r="K30" s="23" t="str">
        <f t="shared" si="9"/>
        <v>  </v>
      </c>
    </row>
    <row r="31" spans="2:11" ht="19.5" customHeight="1">
      <c r="B31" s="22">
        <v>7</v>
      </c>
      <c r="C31" s="102">
        <v>37687</v>
      </c>
      <c r="D31" s="17">
        <f t="shared" si="5"/>
        <v>1</v>
      </c>
      <c r="E31" s="54">
        <v>7</v>
      </c>
      <c r="F31" s="16" t="s">
        <v>42</v>
      </c>
      <c r="G31" s="54">
        <v>3</v>
      </c>
      <c r="H31" s="17">
        <f t="shared" si="6"/>
        <v>3</v>
      </c>
      <c r="I31" s="17" t="str">
        <f t="shared" si="7"/>
        <v> </v>
      </c>
      <c r="J31" s="17" t="str">
        <f t="shared" si="8"/>
        <v> </v>
      </c>
      <c r="K31" s="23" t="str">
        <f t="shared" si="9"/>
        <v>  </v>
      </c>
    </row>
    <row r="32" spans="2:11" ht="19.5" customHeight="1">
      <c r="B32" s="22">
        <v>8</v>
      </c>
      <c r="C32" s="103">
        <v>38060</v>
      </c>
      <c r="D32" s="17">
        <f t="shared" si="5"/>
        <v>1</v>
      </c>
      <c r="E32" s="54">
        <v>5</v>
      </c>
      <c r="F32" s="16" t="s">
        <v>44</v>
      </c>
      <c r="G32" s="54" t="s">
        <v>36</v>
      </c>
      <c r="H32" s="17">
        <f t="shared" si="6"/>
        <v>3</v>
      </c>
      <c r="I32" s="17" t="str">
        <f t="shared" si="7"/>
        <v> </v>
      </c>
      <c r="J32" s="17" t="str">
        <f t="shared" si="8"/>
        <v> </v>
      </c>
      <c r="K32" s="23" t="str">
        <f t="shared" si="9"/>
        <v>  </v>
      </c>
    </row>
    <row r="33" spans="2:11" ht="19.5" customHeight="1" thickBot="1">
      <c r="B33" s="3"/>
      <c r="C33" s="3"/>
      <c r="D33" s="43">
        <f>SUM(D25:D32)</f>
        <v>8</v>
      </c>
      <c r="E33" s="43">
        <f>SUM(E25:E32)</f>
        <v>37</v>
      </c>
      <c r="F33" s="35"/>
      <c r="G33" s="43">
        <f>SUM(G25:G32)</f>
        <v>35</v>
      </c>
      <c r="H33" s="21">
        <f>SUM(H25:H32)</f>
        <v>15</v>
      </c>
      <c r="I33" s="17">
        <f>SUM(I25:I32)</f>
        <v>2</v>
      </c>
      <c r="J33" s="89">
        <f>SUM(J25:J32)</f>
        <v>2</v>
      </c>
      <c r="K33" s="132"/>
    </row>
    <row r="34" spans="2:11" ht="39.75" customHeight="1" thickBot="1">
      <c r="B34" s="3"/>
      <c r="C34" s="3"/>
      <c r="D34" s="29" t="s">
        <v>28</v>
      </c>
      <c r="E34" s="30" t="s">
        <v>26</v>
      </c>
      <c r="F34" s="27" t="s">
        <v>8</v>
      </c>
      <c r="G34" s="31" t="s">
        <v>27</v>
      </c>
      <c r="H34" s="32"/>
      <c r="I34" s="33" t="s">
        <v>29</v>
      </c>
      <c r="J34" s="34">
        <f>SUM(H33:J33)</f>
        <v>19</v>
      </c>
      <c r="K34" s="133"/>
    </row>
    <row r="35" spans="2:11" ht="19.5" customHeight="1" thickBot="1">
      <c r="B35" s="3"/>
      <c r="C35" s="3"/>
      <c r="F35" s="28">
        <f>+E33-G33</f>
        <v>2</v>
      </c>
      <c r="H35" s="27">
        <f>+H33/3</f>
        <v>5</v>
      </c>
      <c r="I35" s="27">
        <f>+I33/2</f>
        <v>1</v>
      </c>
      <c r="J35" s="36">
        <f>+J33</f>
        <v>2</v>
      </c>
      <c r="K35" s="27">
        <f>SUM(K25:K32)</f>
        <v>0</v>
      </c>
    </row>
    <row r="36" spans="8:11" ht="39.75" customHeight="1" thickBot="1">
      <c r="H36" s="29" t="s">
        <v>31</v>
      </c>
      <c r="I36" s="29" t="s">
        <v>34</v>
      </c>
      <c r="J36" s="37" t="s">
        <v>35</v>
      </c>
      <c r="K36" s="29" t="s">
        <v>30</v>
      </c>
    </row>
    <row r="37" ht="19.5" customHeight="1"/>
    <row r="38" ht="19.5" customHeight="1" thickBot="1">
      <c r="L38" s="40" t="s">
        <v>44</v>
      </c>
    </row>
    <row r="39" spans="1:12" ht="19.5" customHeight="1">
      <c r="A39" s="13"/>
      <c r="B39" s="134" t="s">
        <v>18</v>
      </c>
      <c r="C39" s="138" t="s">
        <v>33</v>
      </c>
      <c r="D39" s="136" t="s">
        <v>16</v>
      </c>
      <c r="E39" s="18" t="s">
        <v>20</v>
      </c>
      <c r="F39" s="136" t="s">
        <v>17</v>
      </c>
      <c r="G39" s="136"/>
      <c r="H39" s="136" t="s">
        <v>22</v>
      </c>
      <c r="I39" s="136"/>
      <c r="J39" s="136"/>
      <c r="K39" s="19"/>
      <c r="L39" s="14"/>
    </row>
    <row r="40" spans="1:12" ht="30" customHeight="1" thickBot="1">
      <c r="A40" s="13"/>
      <c r="B40" s="135"/>
      <c r="C40" s="139"/>
      <c r="D40" s="137"/>
      <c r="E40" s="1" t="str">
        <f>+L38</f>
        <v>CACHAN</v>
      </c>
      <c r="F40" s="1" t="s">
        <v>21</v>
      </c>
      <c r="G40" s="1" t="s">
        <v>19</v>
      </c>
      <c r="H40" s="1" t="s">
        <v>23</v>
      </c>
      <c r="I40" s="1" t="s">
        <v>25</v>
      </c>
      <c r="J40" s="1" t="s">
        <v>24</v>
      </c>
      <c r="K40" s="20" t="s">
        <v>7</v>
      </c>
      <c r="L40" s="14"/>
    </row>
    <row r="41" spans="2:11" ht="19.5" customHeight="1">
      <c r="B41" s="22">
        <v>1</v>
      </c>
      <c r="C41" s="95">
        <v>37934</v>
      </c>
      <c r="D41" s="17">
        <f>IF(E41="r"," ",IF(G41="r"," ",1))</f>
        <v>1</v>
      </c>
      <c r="E41" s="54">
        <v>10</v>
      </c>
      <c r="F41" s="16" t="s">
        <v>43</v>
      </c>
      <c r="G41" s="54">
        <v>7</v>
      </c>
      <c r="H41" s="90">
        <f aca="true" t="shared" si="10" ref="H41:H48">IF(E41="F"," ",IF(G41="f",3,IF(E41&gt;G41,3," ")))</f>
        <v>3</v>
      </c>
      <c r="I41" s="90" t="str">
        <f>IF(E41="r"," ",IF(G41=E41,2," "))</f>
        <v> </v>
      </c>
      <c r="J41" s="90" t="str">
        <f aca="true" t="shared" si="11" ref="J41:J48">IF(G41="F"," ",IF(E41&lt;G41,1," "))</f>
        <v> </v>
      </c>
      <c r="K41" s="91" t="str">
        <f aca="true" t="shared" si="12" ref="K41:K48">IF(E41="F",1,"  ")</f>
        <v>  </v>
      </c>
    </row>
    <row r="42" spans="2:11" ht="19.5" customHeight="1">
      <c r="B42" s="22">
        <v>2</v>
      </c>
      <c r="C42" s="95">
        <v>37948</v>
      </c>
      <c r="D42" s="17">
        <f>IF(E42="r"," ",IF(G42="r"," ",1))</f>
        <v>1</v>
      </c>
      <c r="E42" s="54">
        <v>4</v>
      </c>
      <c r="F42" s="16" t="s">
        <v>45</v>
      </c>
      <c r="G42" s="54">
        <v>7</v>
      </c>
      <c r="H42" s="17" t="str">
        <f t="shared" si="10"/>
        <v> </v>
      </c>
      <c r="I42" s="17" t="str">
        <f>IF(E42="r"," ",IF(G42=E42,2," "))</f>
        <v> </v>
      </c>
      <c r="J42" s="17">
        <f t="shared" si="11"/>
        <v>1</v>
      </c>
      <c r="K42" s="23" t="str">
        <f t="shared" si="12"/>
        <v>  </v>
      </c>
    </row>
    <row r="43" spans="2:11" ht="19.5" customHeight="1">
      <c r="B43" s="22">
        <v>3</v>
      </c>
      <c r="C43" s="95">
        <v>37962</v>
      </c>
      <c r="D43" s="17">
        <f aca="true" t="shared" si="13" ref="D43:D48">IF(E43="r"," ",IF(G43="r"," ",1))</f>
        <v>1</v>
      </c>
      <c r="E43" s="54">
        <v>4</v>
      </c>
      <c r="F43" s="16" t="s">
        <v>46</v>
      </c>
      <c r="G43" s="54">
        <v>5</v>
      </c>
      <c r="H43" s="17" t="str">
        <f t="shared" si="10"/>
        <v> </v>
      </c>
      <c r="I43" s="17" t="str">
        <f aca="true" t="shared" si="14" ref="I43:I48">IF(E43="r"," ",IF(G43=E43,2," "))</f>
        <v> </v>
      </c>
      <c r="J43" s="17">
        <f t="shared" si="11"/>
        <v>1</v>
      </c>
      <c r="K43" s="23" t="str">
        <f t="shared" si="12"/>
        <v>  </v>
      </c>
    </row>
    <row r="44" spans="2:11" ht="19.5" customHeight="1">
      <c r="B44" s="22">
        <v>4</v>
      </c>
      <c r="C44" s="95">
        <v>37632</v>
      </c>
      <c r="D44" s="17">
        <f t="shared" si="13"/>
        <v>1</v>
      </c>
      <c r="E44" s="54">
        <v>2</v>
      </c>
      <c r="F44" s="16" t="s">
        <v>45</v>
      </c>
      <c r="G44" s="54">
        <v>9</v>
      </c>
      <c r="H44" s="17" t="str">
        <f t="shared" si="10"/>
        <v> </v>
      </c>
      <c r="I44" s="17" t="str">
        <f t="shared" si="14"/>
        <v> </v>
      </c>
      <c r="J44" s="17">
        <f t="shared" si="11"/>
        <v>1</v>
      </c>
      <c r="K44" s="23" t="str">
        <f t="shared" si="12"/>
        <v>  </v>
      </c>
    </row>
    <row r="45" spans="2:11" ht="19.5" customHeight="1">
      <c r="B45" s="22">
        <v>5</v>
      </c>
      <c r="C45" s="95">
        <v>37639</v>
      </c>
      <c r="D45" s="17">
        <f t="shared" si="13"/>
        <v>1</v>
      </c>
      <c r="E45" s="54">
        <v>5</v>
      </c>
      <c r="F45" s="16" t="s">
        <v>46</v>
      </c>
      <c r="G45" s="54">
        <v>6</v>
      </c>
      <c r="H45" s="17" t="str">
        <f t="shared" si="10"/>
        <v> </v>
      </c>
      <c r="I45" s="17" t="str">
        <f t="shared" si="14"/>
        <v> </v>
      </c>
      <c r="J45" s="17">
        <f t="shared" si="11"/>
        <v>1</v>
      </c>
      <c r="K45" s="23" t="str">
        <f t="shared" si="12"/>
        <v>  </v>
      </c>
    </row>
    <row r="46" spans="2:11" ht="19.5" customHeight="1">
      <c r="B46" s="22">
        <v>6</v>
      </c>
      <c r="C46" s="95">
        <v>37653</v>
      </c>
      <c r="D46" s="17">
        <f>IF(E46="r"," ",IF(G46="r"," ",1))</f>
        <v>1</v>
      </c>
      <c r="E46" s="54">
        <v>5</v>
      </c>
      <c r="F46" s="16" t="s">
        <v>42</v>
      </c>
      <c r="G46" s="54">
        <v>12</v>
      </c>
      <c r="H46" s="17" t="str">
        <f>IF(E46="F"," ",IF(G46="f",3,IF(E46&gt;G46,3," ")))</f>
        <v> </v>
      </c>
      <c r="I46" s="17" t="str">
        <f>IF(E46="r"," ",IF(G46=E46,2," "))</f>
        <v> </v>
      </c>
      <c r="J46" s="17">
        <f>IF(G46="F"," ",IF(E46&lt;G46,1," "))</f>
        <v>1</v>
      </c>
      <c r="K46" s="23" t="str">
        <f>IF(E46="F",1,"  ")</f>
        <v>  </v>
      </c>
    </row>
    <row r="47" spans="2:11" ht="19.5" customHeight="1">
      <c r="B47" s="22">
        <v>7</v>
      </c>
      <c r="C47" s="95">
        <v>38025</v>
      </c>
      <c r="D47" s="17">
        <f t="shared" si="13"/>
        <v>1</v>
      </c>
      <c r="E47" s="54">
        <v>0</v>
      </c>
      <c r="F47" s="16" t="s">
        <v>42</v>
      </c>
      <c r="G47" s="54">
        <v>13</v>
      </c>
      <c r="H47" s="17" t="str">
        <f t="shared" si="10"/>
        <v> </v>
      </c>
      <c r="I47" s="17" t="str">
        <f t="shared" si="14"/>
        <v> </v>
      </c>
      <c r="J47" s="17">
        <f t="shared" si="11"/>
        <v>1</v>
      </c>
      <c r="K47" s="23" t="str">
        <f t="shared" si="12"/>
        <v>  </v>
      </c>
    </row>
    <row r="48" spans="2:11" ht="19.5" customHeight="1">
      <c r="B48" s="22">
        <v>8</v>
      </c>
      <c r="C48" s="95">
        <v>38060</v>
      </c>
      <c r="D48" s="17">
        <f t="shared" si="13"/>
        <v>1</v>
      </c>
      <c r="E48" s="54" t="s">
        <v>36</v>
      </c>
      <c r="F48" s="16" t="s">
        <v>43</v>
      </c>
      <c r="G48" s="54">
        <v>5</v>
      </c>
      <c r="H48" s="17" t="str">
        <f t="shared" si="10"/>
        <v> </v>
      </c>
      <c r="I48" s="17" t="str">
        <f t="shared" si="14"/>
        <v> </v>
      </c>
      <c r="J48" s="17" t="str">
        <f t="shared" si="11"/>
        <v> </v>
      </c>
      <c r="K48" s="23">
        <f t="shared" si="12"/>
        <v>1</v>
      </c>
    </row>
    <row r="49" spans="2:11" ht="19.5" customHeight="1" thickBot="1">
      <c r="B49" s="3"/>
      <c r="C49" s="3"/>
      <c r="D49" s="43">
        <f>SUM(D41:D48)</f>
        <v>8</v>
      </c>
      <c r="E49" s="43">
        <f>SUM(E41:E48)</f>
        <v>30</v>
      </c>
      <c r="F49" s="35"/>
      <c r="G49" s="43">
        <f>SUM(G41:G48)</f>
        <v>64</v>
      </c>
      <c r="H49" s="21">
        <f>SUM(H41:H48)</f>
        <v>3</v>
      </c>
      <c r="I49" s="17">
        <f>SUM(I41:I48)</f>
        <v>0</v>
      </c>
      <c r="J49" s="89">
        <f>SUM(J41:J48)</f>
        <v>6</v>
      </c>
      <c r="K49" s="132"/>
    </row>
    <row r="50" spans="2:17" ht="39.75" customHeight="1" thickBot="1">
      <c r="B50" s="3"/>
      <c r="C50" s="3"/>
      <c r="D50" s="29" t="s">
        <v>28</v>
      </c>
      <c r="E50" s="30" t="s">
        <v>26</v>
      </c>
      <c r="F50" s="27" t="s">
        <v>8</v>
      </c>
      <c r="G50" s="31" t="s">
        <v>27</v>
      </c>
      <c r="H50" s="32"/>
      <c r="I50" s="33" t="s">
        <v>29</v>
      </c>
      <c r="J50" s="34">
        <f>SUM(H49:J49)</f>
        <v>9</v>
      </c>
      <c r="K50" s="133"/>
      <c r="Q50" s="56"/>
    </row>
    <row r="51" spans="2:11" ht="19.5" customHeight="1" thickBot="1">
      <c r="B51" s="3"/>
      <c r="C51" s="3"/>
      <c r="F51" s="28">
        <f>+E49-G49</f>
        <v>-34</v>
      </c>
      <c r="H51" s="27">
        <f>+H49/3</f>
        <v>1</v>
      </c>
      <c r="I51" s="27">
        <f>+I49/2</f>
        <v>0</v>
      </c>
      <c r="J51" s="36">
        <f>+J49</f>
        <v>6</v>
      </c>
      <c r="K51" s="27">
        <f>SUM(K41:K48)</f>
        <v>1</v>
      </c>
    </row>
    <row r="52" spans="8:11" ht="39.75" customHeight="1" thickBot="1">
      <c r="H52" s="29" t="s">
        <v>31</v>
      </c>
      <c r="I52" s="29" t="s">
        <v>34</v>
      </c>
      <c r="J52" s="37" t="s">
        <v>35</v>
      </c>
      <c r="K52" s="29" t="s">
        <v>30</v>
      </c>
    </row>
    <row r="53" ht="19.5" customHeight="1"/>
    <row r="54" ht="19.5" customHeight="1" thickBot="1">
      <c r="L54" s="40" t="s">
        <v>45</v>
      </c>
    </row>
    <row r="55" spans="1:12" ht="19.5" customHeight="1">
      <c r="A55" s="13"/>
      <c r="B55" s="134" t="s">
        <v>18</v>
      </c>
      <c r="C55" s="138" t="s">
        <v>33</v>
      </c>
      <c r="D55" s="136" t="s">
        <v>16</v>
      </c>
      <c r="E55" s="18" t="s">
        <v>20</v>
      </c>
      <c r="F55" s="136" t="s">
        <v>17</v>
      </c>
      <c r="G55" s="136"/>
      <c r="H55" s="136" t="s">
        <v>22</v>
      </c>
      <c r="I55" s="136"/>
      <c r="J55" s="136"/>
      <c r="K55" s="19"/>
      <c r="L55" s="14"/>
    </row>
    <row r="56" spans="1:12" ht="30" customHeight="1" thickBot="1">
      <c r="A56" s="13"/>
      <c r="B56" s="135"/>
      <c r="C56" s="139"/>
      <c r="D56" s="137"/>
      <c r="E56" s="1" t="str">
        <f>+L54</f>
        <v>EMERAINVILLE</v>
      </c>
      <c r="F56" s="1" t="s">
        <v>21</v>
      </c>
      <c r="G56" s="1" t="s">
        <v>19</v>
      </c>
      <c r="H56" s="1" t="s">
        <v>23</v>
      </c>
      <c r="I56" s="1" t="s">
        <v>25</v>
      </c>
      <c r="J56" s="1" t="s">
        <v>24</v>
      </c>
      <c r="K56" s="20" t="s">
        <v>7</v>
      </c>
      <c r="L56" s="14"/>
    </row>
    <row r="57" spans="2:11" ht="19.5" customHeight="1">
      <c r="B57" s="22">
        <v>1</v>
      </c>
      <c r="C57" s="95">
        <v>37906</v>
      </c>
      <c r="D57" s="17">
        <f>IF(E57="r"," ",IF(G57="r"," ",1))</f>
        <v>1</v>
      </c>
      <c r="E57" s="54" t="s">
        <v>36</v>
      </c>
      <c r="F57" s="16" t="s">
        <v>46</v>
      </c>
      <c r="G57" s="54">
        <v>5</v>
      </c>
      <c r="H57" s="17" t="str">
        <f aca="true" t="shared" si="15" ref="H57:H64">IF(E57="F"," ",IF(G57="f",3,IF(E57&gt;G57,3," ")))</f>
        <v> </v>
      </c>
      <c r="I57" s="15" t="str">
        <f>IF(E57="r"," ",IF(G57=E57,2," "))</f>
        <v> </v>
      </c>
      <c r="J57" s="17" t="str">
        <f aca="true" t="shared" si="16" ref="J57:J64">IF(G57="F"," ",IF(E57&lt;G57,1," "))</f>
        <v> </v>
      </c>
      <c r="K57" s="23">
        <f aca="true" t="shared" si="17" ref="K57:K64">IF(E57="F",1,"  ")</f>
        <v>1</v>
      </c>
    </row>
    <row r="58" spans="2:11" ht="19.5" customHeight="1">
      <c r="B58" s="22">
        <v>2</v>
      </c>
      <c r="C58" s="95">
        <v>37913</v>
      </c>
      <c r="D58" s="17">
        <f>IF(E58="r"," ",IF(G58="r"," ",1))</f>
        <v>1</v>
      </c>
      <c r="E58" s="54">
        <v>3</v>
      </c>
      <c r="F58" s="16" t="s">
        <v>42</v>
      </c>
      <c r="G58" s="54">
        <v>5</v>
      </c>
      <c r="H58" s="90" t="str">
        <f t="shared" si="15"/>
        <v> </v>
      </c>
      <c r="I58" s="90" t="str">
        <f>IF(E58="r"," ",IF(G58=E58,2," "))</f>
        <v> </v>
      </c>
      <c r="J58" s="90">
        <f t="shared" si="16"/>
        <v>1</v>
      </c>
      <c r="K58" s="91" t="str">
        <f t="shared" si="17"/>
        <v>  </v>
      </c>
    </row>
    <row r="59" spans="2:11" ht="19.5" customHeight="1">
      <c r="B59" s="22">
        <v>3</v>
      </c>
      <c r="C59" s="95">
        <v>37948</v>
      </c>
      <c r="D59" s="17">
        <f aca="true" t="shared" si="18" ref="D59:D64">IF(E59="r"," ",IF(G59="r"," ",1))</f>
        <v>1</v>
      </c>
      <c r="E59" s="54">
        <v>7</v>
      </c>
      <c r="F59" s="16" t="s">
        <v>44</v>
      </c>
      <c r="G59" s="54">
        <v>4</v>
      </c>
      <c r="H59" s="17">
        <f t="shared" si="15"/>
        <v>3</v>
      </c>
      <c r="I59" s="17" t="str">
        <f aca="true" t="shared" si="19" ref="I59:I64">IF(E59="r"," ",IF(G59=E59,2," "))</f>
        <v> </v>
      </c>
      <c r="J59" s="17" t="str">
        <f t="shared" si="16"/>
        <v> </v>
      </c>
      <c r="K59" s="23" t="str">
        <f t="shared" si="17"/>
        <v>  </v>
      </c>
    </row>
    <row r="60" spans="2:11" ht="19.5" customHeight="1">
      <c r="B60" s="22">
        <v>4</v>
      </c>
      <c r="C60" s="95">
        <v>37962</v>
      </c>
      <c r="D60" s="17">
        <f t="shared" si="18"/>
        <v>1</v>
      </c>
      <c r="E60" s="54">
        <v>2</v>
      </c>
      <c r="F60" s="16" t="s">
        <v>43</v>
      </c>
      <c r="G60" s="54">
        <v>5</v>
      </c>
      <c r="H60" s="17" t="str">
        <f t="shared" si="15"/>
        <v> </v>
      </c>
      <c r="I60" s="17" t="str">
        <f t="shared" si="19"/>
        <v> </v>
      </c>
      <c r="J60" s="17">
        <f t="shared" si="16"/>
        <v>1</v>
      </c>
      <c r="K60" s="23" t="str">
        <f t="shared" si="17"/>
        <v>  </v>
      </c>
    </row>
    <row r="61" spans="2:11" ht="19.5" customHeight="1">
      <c r="B61" s="22">
        <v>5</v>
      </c>
      <c r="C61" s="95">
        <v>37632</v>
      </c>
      <c r="D61" s="17">
        <f t="shared" si="18"/>
        <v>1</v>
      </c>
      <c r="E61" s="54">
        <v>9</v>
      </c>
      <c r="F61" s="16" t="s">
        <v>44</v>
      </c>
      <c r="G61" s="54">
        <v>2</v>
      </c>
      <c r="H61" s="17">
        <f t="shared" si="15"/>
        <v>3</v>
      </c>
      <c r="I61" s="17" t="str">
        <f t="shared" si="19"/>
        <v> </v>
      </c>
      <c r="J61" s="17" t="str">
        <f t="shared" si="16"/>
        <v> </v>
      </c>
      <c r="K61" s="23" t="str">
        <f t="shared" si="17"/>
        <v>  </v>
      </c>
    </row>
    <row r="62" spans="2:11" ht="19.5" customHeight="1">
      <c r="B62" s="22">
        <v>6</v>
      </c>
      <c r="C62" s="95">
        <v>37639</v>
      </c>
      <c r="D62" s="17">
        <f t="shared" si="18"/>
        <v>1</v>
      </c>
      <c r="E62" s="54">
        <v>2</v>
      </c>
      <c r="F62" s="16" t="s">
        <v>43</v>
      </c>
      <c r="G62" s="54">
        <v>3</v>
      </c>
      <c r="H62" s="17" t="str">
        <f t="shared" si="15"/>
        <v> </v>
      </c>
      <c r="I62" s="17" t="str">
        <f t="shared" si="19"/>
        <v> </v>
      </c>
      <c r="J62" s="17">
        <f t="shared" si="16"/>
        <v>1</v>
      </c>
      <c r="K62" s="23" t="str">
        <f t="shared" si="17"/>
        <v>  </v>
      </c>
    </row>
    <row r="63" spans="2:11" ht="19.5" customHeight="1">
      <c r="B63" s="22">
        <v>7</v>
      </c>
      <c r="C63" s="95">
        <v>37660</v>
      </c>
      <c r="D63" s="17">
        <f t="shared" si="18"/>
        <v>1</v>
      </c>
      <c r="E63" s="54">
        <v>0</v>
      </c>
      <c r="F63" s="16" t="s">
        <v>42</v>
      </c>
      <c r="G63" s="54">
        <v>7</v>
      </c>
      <c r="H63" s="17" t="str">
        <f t="shared" si="15"/>
        <v> </v>
      </c>
      <c r="I63" s="17" t="str">
        <f t="shared" si="19"/>
        <v> </v>
      </c>
      <c r="J63" s="17">
        <f t="shared" si="16"/>
        <v>1</v>
      </c>
      <c r="K63" s="23" t="str">
        <f t="shared" si="17"/>
        <v>  </v>
      </c>
    </row>
    <row r="64" spans="2:11" ht="19.5" customHeight="1" thickBot="1">
      <c r="B64" s="24">
        <v>8</v>
      </c>
      <c r="C64" s="96">
        <v>37687</v>
      </c>
      <c r="D64" s="25">
        <f t="shared" si="18"/>
        <v>1</v>
      </c>
      <c r="E64" s="55">
        <v>6</v>
      </c>
      <c r="F64" s="16" t="s">
        <v>46</v>
      </c>
      <c r="G64" s="55">
        <v>3</v>
      </c>
      <c r="H64" s="25">
        <f t="shared" si="15"/>
        <v>3</v>
      </c>
      <c r="I64" s="25" t="str">
        <f t="shared" si="19"/>
        <v> </v>
      </c>
      <c r="J64" s="25" t="str">
        <f t="shared" si="16"/>
        <v> </v>
      </c>
      <c r="K64" s="26" t="str">
        <f t="shared" si="17"/>
        <v>  </v>
      </c>
    </row>
    <row r="65" spans="2:11" ht="19.5" customHeight="1" thickBot="1">
      <c r="B65" s="3"/>
      <c r="C65" s="3"/>
      <c r="D65" s="43">
        <f>SUM(D57:D64)</f>
        <v>8</v>
      </c>
      <c r="E65" s="43">
        <f>SUM(E57:E64)</f>
        <v>29</v>
      </c>
      <c r="F65" s="35"/>
      <c r="G65" s="43">
        <f>SUM(G57:G64)</f>
        <v>34</v>
      </c>
      <c r="H65" s="21">
        <f>SUM(H57:H64)</f>
        <v>9</v>
      </c>
      <c r="I65" s="17">
        <f>SUM(I57:I64)</f>
        <v>0</v>
      </c>
      <c r="J65" s="89">
        <f>SUM(J57:J64)</f>
        <v>4</v>
      </c>
      <c r="K65" s="132"/>
    </row>
    <row r="66" spans="2:11" ht="39.75" customHeight="1" thickBot="1">
      <c r="B66" s="3"/>
      <c r="C66" s="3"/>
      <c r="D66" s="29" t="s">
        <v>28</v>
      </c>
      <c r="E66" s="30" t="s">
        <v>26</v>
      </c>
      <c r="F66" s="27" t="s">
        <v>8</v>
      </c>
      <c r="G66" s="31" t="s">
        <v>27</v>
      </c>
      <c r="H66" s="32"/>
      <c r="I66" s="33" t="s">
        <v>29</v>
      </c>
      <c r="J66" s="34">
        <f>SUM(H65:J65)</f>
        <v>13</v>
      </c>
      <c r="K66" s="133"/>
    </row>
    <row r="67" spans="2:11" ht="19.5" customHeight="1" thickBot="1">
      <c r="B67" s="3"/>
      <c r="C67" s="3"/>
      <c r="F67" s="28">
        <f>+E65-G65</f>
        <v>-5</v>
      </c>
      <c r="H67" s="27">
        <f>+H65/3</f>
        <v>3</v>
      </c>
      <c r="I67" s="27">
        <f>+I65/2</f>
        <v>0</v>
      </c>
      <c r="J67" s="36">
        <f>+J65</f>
        <v>4</v>
      </c>
      <c r="K67" s="27">
        <f>SUM(K57:K64)</f>
        <v>1</v>
      </c>
    </row>
    <row r="68" spans="8:11" ht="39.75" customHeight="1" thickBot="1">
      <c r="H68" s="29" t="s">
        <v>31</v>
      </c>
      <c r="I68" s="29" t="s">
        <v>34</v>
      </c>
      <c r="J68" s="37" t="s">
        <v>35</v>
      </c>
      <c r="K68" s="29" t="s">
        <v>30</v>
      </c>
    </row>
    <row r="69" ht="19.5" customHeight="1"/>
    <row r="70" ht="19.5" customHeight="1"/>
    <row r="71" ht="19.5" customHeight="1" thickBot="1">
      <c r="L71" s="40" t="s">
        <v>46</v>
      </c>
    </row>
    <row r="72" spans="1:12" ht="19.5" customHeight="1">
      <c r="A72" s="13"/>
      <c r="B72" s="134" t="s">
        <v>18</v>
      </c>
      <c r="C72" s="138" t="s">
        <v>33</v>
      </c>
      <c r="D72" s="136" t="s">
        <v>16</v>
      </c>
      <c r="E72" s="18" t="s">
        <v>20</v>
      </c>
      <c r="F72" s="136" t="s">
        <v>17</v>
      </c>
      <c r="G72" s="136"/>
      <c r="H72" s="136" t="s">
        <v>22</v>
      </c>
      <c r="I72" s="136"/>
      <c r="J72" s="136"/>
      <c r="K72" s="19"/>
      <c r="L72" s="14"/>
    </row>
    <row r="73" spans="1:12" ht="30" customHeight="1" thickBot="1">
      <c r="A73" s="13"/>
      <c r="B73" s="135"/>
      <c r="C73" s="139"/>
      <c r="D73" s="137"/>
      <c r="E73" s="1" t="str">
        <f>+L71</f>
        <v>VILLEJUIF</v>
      </c>
      <c r="F73" s="1" t="s">
        <v>21</v>
      </c>
      <c r="G73" s="1" t="s">
        <v>19</v>
      </c>
      <c r="H73" s="1" t="s">
        <v>23</v>
      </c>
      <c r="I73" s="1" t="s">
        <v>25</v>
      </c>
      <c r="J73" s="1" t="s">
        <v>24</v>
      </c>
      <c r="K73" s="20" t="s">
        <v>7</v>
      </c>
      <c r="L73" s="14"/>
    </row>
    <row r="74" spans="2:11" ht="19.5" customHeight="1">
      <c r="B74" s="21">
        <v>1</v>
      </c>
      <c r="C74" s="94">
        <v>37906</v>
      </c>
      <c r="D74" s="45">
        <f aca="true" t="shared" si="20" ref="D74:D81">IF(E74="r"," ",IF(G74="r"," ",1))</f>
        <v>1</v>
      </c>
      <c r="E74" s="53">
        <v>5</v>
      </c>
      <c r="F74" s="47" t="s">
        <v>45</v>
      </c>
      <c r="G74" s="46" t="s">
        <v>36</v>
      </c>
      <c r="H74" s="17">
        <f>IF(E74="F"," ",IF(G74="f",3,IF(E74&gt;G74,3," ")))</f>
        <v>3</v>
      </c>
      <c r="I74" s="45" t="str">
        <f aca="true" t="shared" si="21" ref="I74:I81">IF(E74="r"," ",IF(G74=E74,2," "))</f>
        <v> </v>
      </c>
      <c r="J74" s="17" t="str">
        <f>IF(G74="F"," ",IF(E74&lt;G74,1," "))</f>
        <v> </v>
      </c>
      <c r="K74" s="48" t="str">
        <f>IF(E74="F",1,"  ")</f>
        <v>  </v>
      </c>
    </row>
    <row r="75" spans="2:11" ht="19.5" customHeight="1">
      <c r="B75" s="22">
        <v>2</v>
      </c>
      <c r="C75" s="95">
        <v>37941</v>
      </c>
      <c r="D75" s="17">
        <f t="shared" si="20"/>
        <v>1</v>
      </c>
      <c r="E75" s="54">
        <v>2</v>
      </c>
      <c r="F75" s="16" t="s">
        <v>42</v>
      </c>
      <c r="G75" s="41">
        <v>8</v>
      </c>
      <c r="H75" s="90" t="str">
        <f aca="true" t="shared" si="22" ref="H75:H81">IF(E75="F"," ",IF(G75="f",3,IF(E75&gt;G75,3," ")))</f>
        <v> </v>
      </c>
      <c r="I75" s="90" t="str">
        <f t="shared" si="21"/>
        <v> </v>
      </c>
      <c r="J75" s="90">
        <f aca="true" t="shared" si="23" ref="J75:J81">IF(G75="F"," ",IF(E75&lt;G75,1," "))</f>
        <v>1</v>
      </c>
      <c r="K75" s="91" t="str">
        <f aca="true" t="shared" si="24" ref="K75:K81">IF(E75="F",1,"  ")</f>
        <v>  </v>
      </c>
    </row>
    <row r="76" spans="2:11" ht="19.5" customHeight="1">
      <c r="B76" s="22">
        <v>3</v>
      </c>
      <c r="C76" s="95">
        <v>37948</v>
      </c>
      <c r="D76" s="17">
        <f t="shared" si="20"/>
        <v>1</v>
      </c>
      <c r="E76" s="54">
        <v>4</v>
      </c>
      <c r="F76" s="16" t="s">
        <v>43</v>
      </c>
      <c r="G76" s="41">
        <v>5</v>
      </c>
      <c r="H76" s="17" t="str">
        <f t="shared" si="22"/>
        <v> </v>
      </c>
      <c r="I76" s="17" t="str">
        <f t="shared" si="21"/>
        <v> </v>
      </c>
      <c r="J76" s="17">
        <f t="shared" si="23"/>
        <v>1</v>
      </c>
      <c r="K76" s="23" t="str">
        <f t="shared" si="24"/>
        <v>  </v>
      </c>
    </row>
    <row r="77" spans="2:11" ht="19.5" customHeight="1">
      <c r="B77" s="22">
        <v>4</v>
      </c>
      <c r="C77" s="95">
        <v>37962</v>
      </c>
      <c r="D77" s="17">
        <f t="shared" si="20"/>
        <v>1</v>
      </c>
      <c r="E77" s="54">
        <v>5</v>
      </c>
      <c r="F77" s="16" t="s">
        <v>44</v>
      </c>
      <c r="G77" s="41">
        <v>4</v>
      </c>
      <c r="H77" s="17">
        <f t="shared" si="22"/>
        <v>3</v>
      </c>
      <c r="I77" s="17" t="str">
        <f t="shared" si="21"/>
        <v> </v>
      </c>
      <c r="J77" s="17" t="str">
        <f t="shared" si="23"/>
        <v> </v>
      </c>
      <c r="K77" s="23" t="str">
        <f t="shared" si="24"/>
        <v>  </v>
      </c>
    </row>
    <row r="78" spans="2:11" ht="19.5" customHeight="1">
      <c r="B78" s="22">
        <v>5</v>
      </c>
      <c r="C78" s="95">
        <v>37639</v>
      </c>
      <c r="D78" s="17">
        <f t="shared" si="20"/>
        <v>1</v>
      </c>
      <c r="E78" s="54">
        <v>6</v>
      </c>
      <c r="F78" s="16" t="s">
        <v>44</v>
      </c>
      <c r="G78" s="41">
        <v>5</v>
      </c>
      <c r="H78" s="17">
        <f t="shared" si="22"/>
        <v>3</v>
      </c>
      <c r="I78" s="17" t="str">
        <f t="shared" si="21"/>
        <v> </v>
      </c>
      <c r="J78" s="17" t="str">
        <f t="shared" si="23"/>
        <v> </v>
      </c>
      <c r="K78" s="23" t="str">
        <f t="shared" si="24"/>
        <v>  </v>
      </c>
    </row>
    <row r="79" spans="2:11" ht="19.5" customHeight="1">
      <c r="B79" s="22">
        <v>6</v>
      </c>
      <c r="C79" s="95">
        <v>37660</v>
      </c>
      <c r="D79" s="17">
        <f t="shared" si="20"/>
        <v>1</v>
      </c>
      <c r="E79" s="54">
        <v>9</v>
      </c>
      <c r="F79" s="16" t="s">
        <v>43</v>
      </c>
      <c r="G79" s="41">
        <v>0</v>
      </c>
      <c r="H79" s="17">
        <f t="shared" si="22"/>
        <v>3</v>
      </c>
      <c r="I79" s="17" t="str">
        <f t="shared" si="21"/>
        <v> </v>
      </c>
      <c r="J79" s="17" t="str">
        <f t="shared" si="23"/>
        <v> </v>
      </c>
      <c r="K79" s="23" t="str">
        <f t="shared" si="24"/>
        <v>  </v>
      </c>
    </row>
    <row r="80" spans="2:11" ht="19.5" customHeight="1">
      <c r="B80" s="22">
        <v>7</v>
      </c>
      <c r="C80" s="95">
        <v>37687</v>
      </c>
      <c r="D80" s="17">
        <f t="shared" si="20"/>
        <v>1</v>
      </c>
      <c r="E80" s="54">
        <v>3</v>
      </c>
      <c r="F80" s="97" t="s">
        <v>45</v>
      </c>
      <c r="G80" s="41">
        <v>6</v>
      </c>
      <c r="H80" s="17" t="str">
        <f t="shared" si="22"/>
        <v> </v>
      </c>
      <c r="I80" s="17" t="str">
        <f t="shared" si="21"/>
        <v> </v>
      </c>
      <c r="J80" s="17">
        <f t="shared" si="23"/>
        <v>1</v>
      </c>
      <c r="K80" s="23" t="str">
        <f t="shared" si="24"/>
        <v>  </v>
      </c>
    </row>
    <row r="81" spans="2:11" ht="19.5" customHeight="1" thickBot="1">
      <c r="B81" s="24">
        <v>8</v>
      </c>
      <c r="C81" s="96">
        <v>37694</v>
      </c>
      <c r="D81" s="25">
        <f t="shared" si="20"/>
        <v>1</v>
      </c>
      <c r="E81" s="55">
        <v>3</v>
      </c>
      <c r="F81" s="16" t="s">
        <v>42</v>
      </c>
      <c r="G81" s="42">
        <v>4</v>
      </c>
      <c r="H81" s="25" t="str">
        <f t="shared" si="22"/>
        <v> </v>
      </c>
      <c r="I81" s="25" t="str">
        <f t="shared" si="21"/>
        <v> </v>
      </c>
      <c r="J81" s="25">
        <f t="shared" si="23"/>
        <v>1</v>
      </c>
      <c r="K81" s="26" t="str">
        <f t="shared" si="24"/>
        <v>  </v>
      </c>
    </row>
    <row r="82" spans="2:11" ht="19.5" customHeight="1" thickBot="1">
      <c r="B82" s="3"/>
      <c r="C82" s="3"/>
      <c r="D82" s="43">
        <f>SUM(D74:D81)</f>
        <v>8</v>
      </c>
      <c r="E82" s="43">
        <f>SUM(E74:E81)</f>
        <v>37</v>
      </c>
      <c r="F82" s="35"/>
      <c r="G82" s="43">
        <f>SUM(G74:G81)</f>
        <v>32</v>
      </c>
      <c r="H82" s="21">
        <f>SUM(H74:H81)</f>
        <v>12</v>
      </c>
      <c r="I82" s="17">
        <f>SUM(I74:I81)</f>
        <v>0</v>
      </c>
      <c r="J82" s="89">
        <f>SUM(J74:J81)</f>
        <v>4</v>
      </c>
      <c r="K82" s="132"/>
    </row>
    <row r="83" spans="2:11" ht="39.75" customHeight="1" thickBot="1">
      <c r="B83" s="3"/>
      <c r="C83" s="3"/>
      <c r="D83" s="29" t="s">
        <v>28</v>
      </c>
      <c r="E83" s="30" t="s">
        <v>26</v>
      </c>
      <c r="F83" s="27" t="s">
        <v>8</v>
      </c>
      <c r="G83" s="31" t="s">
        <v>27</v>
      </c>
      <c r="H83" s="32"/>
      <c r="I83" s="33" t="s">
        <v>29</v>
      </c>
      <c r="J83" s="34">
        <f>SUM(H82:J82)</f>
        <v>16</v>
      </c>
      <c r="K83" s="133"/>
    </row>
    <row r="84" spans="2:11" ht="19.5" customHeight="1" thickBot="1">
      <c r="B84" s="3"/>
      <c r="C84" s="3"/>
      <c r="F84" s="28">
        <f>+E82-G82</f>
        <v>5</v>
      </c>
      <c r="H84" s="27">
        <f>+H82/3</f>
        <v>4</v>
      </c>
      <c r="I84" s="27">
        <f>+I82/2</f>
        <v>0</v>
      </c>
      <c r="J84" s="36">
        <f>+J82</f>
        <v>4</v>
      </c>
      <c r="K84" s="27">
        <f>SUM(K75:K81)</f>
        <v>0</v>
      </c>
    </row>
    <row r="85" spans="8:11" ht="39.75" customHeight="1" thickBot="1">
      <c r="H85" s="29" t="s">
        <v>31</v>
      </c>
      <c r="I85" s="29" t="s">
        <v>34</v>
      </c>
      <c r="J85" s="37" t="s">
        <v>35</v>
      </c>
      <c r="K85" s="29" t="s">
        <v>30</v>
      </c>
    </row>
    <row r="86" ht="19.5" customHeight="1"/>
    <row r="87" ht="19.5" customHeight="1"/>
    <row r="88" ht="19.5" customHeight="1"/>
  </sheetData>
  <mergeCells count="31">
    <mergeCell ref="H72:J72"/>
    <mergeCell ref="B72:B73"/>
    <mergeCell ref="C72:C73"/>
    <mergeCell ref="D72:D73"/>
    <mergeCell ref="F72:G72"/>
    <mergeCell ref="C4:J4"/>
    <mergeCell ref="C7:C8"/>
    <mergeCell ref="C39:C40"/>
    <mergeCell ref="C23:C24"/>
    <mergeCell ref="H7:J7"/>
    <mergeCell ref="B7:B8"/>
    <mergeCell ref="D7:D8"/>
    <mergeCell ref="F7:G7"/>
    <mergeCell ref="H23:J23"/>
    <mergeCell ref="B23:B24"/>
    <mergeCell ref="D23:D24"/>
    <mergeCell ref="F23:G23"/>
    <mergeCell ref="K82:K83"/>
    <mergeCell ref="B39:B40"/>
    <mergeCell ref="D39:D40"/>
    <mergeCell ref="F39:G39"/>
    <mergeCell ref="H39:J39"/>
    <mergeCell ref="H55:J55"/>
    <mergeCell ref="B55:B56"/>
    <mergeCell ref="C55:C56"/>
    <mergeCell ref="D55:D56"/>
    <mergeCell ref="F55:G55"/>
    <mergeCell ref="K17:K18"/>
    <mergeCell ref="K33:K34"/>
    <mergeCell ref="K49:K50"/>
    <mergeCell ref="K65:K6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5" horizontalDpi="600" verticalDpi="600" orientation="portrait" paperSize="9" scale="60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Presse 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2</dc:creator>
  <cp:keywords/>
  <dc:description/>
  <cp:lastModifiedBy>Kerloch</cp:lastModifiedBy>
  <cp:lastPrinted>2003-10-22T08:37:26Z</cp:lastPrinted>
  <dcterms:created xsi:type="dcterms:W3CDTF">2003-10-10T13:41:13Z</dcterms:created>
  <dcterms:modified xsi:type="dcterms:W3CDTF">2004-03-15T13:17:04Z</dcterms:modified>
  <cp:category/>
  <cp:version/>
  <cp:contentType/>
  <cp:contentStatus/>
</cp:coreProperties>
</file>